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900" windowHeight="13180" activeTab="0"/>
  </bookViews>
  <sheets>
    <sheet name="Tabelle1" sheetId="1" r:id="rId1"/>
    <sheet name="Tabelle2" sheetId="2" r:id="rId2"/>
    <sheet name="Tabelle3" sheetId="3" r:id="rId3"/>
  </sheets>
  <definedNames>
    <definedName name="_GoBack" localSheetId="0">'Tabelle1'!$A$4</definedName>
  </definedNames>
  <calcPr fullCalcOnLoad="1"/>
</workbook>
</file>

<file path=xl/sharedStrings.xml><?xml version="1.0" encoding="utf-8"?>
<sst xmlns="http://schemas.openxmlformats.org/spreadsheetml/2006/main" count="109" uniqueCount="67">
  <si>
    <r>
      <t xml:space="preserve">Ich bin </t>
    </r>
    <r>
      <rPr>
        <b/>
        <sz val="12"/>
        <color indexed="10"/>
        <rFont val="Arial Narrow"/>
        <family val="2"/>
      </rPr>
      <t>Lehrperson für Musik und Bewegung</t>
    </r>
    <r>
      <rPr>
        <sz val="12"/>
        <color indexed="10"/>
        <rFont val="Arial Narrow"/>
        <family val="2"/>
      </rPr>
      <t xml:space="preserve">, mein UR-Pensum beträgt: </t>
    </r>
    <r>
      <rPr>
        <sz val="12"/>
        <color indexed="10"/>
        <rFont val="Arial Narrow"/>
        <family val="2"/>
      </rPr>
      <t xml:space="preserve">
</t>
    </r>
    <r>
      <rPr>
        <sz val="12"/>
        <rFont val="Arial Narrow"/>
        <family val="2"/>
      </rPr>
      <t xml:space="preserve">29 Lektionen à 45min = 100% </t>
    </r>
  </si>
  <si>
    <t>Aufwand für Kantonsschüler (Musikmaturavorspiel usw.)</t>
  </si>
  <si>
    <t>Weiterbildungsangebote der MS</t>
  </si>
  <si>
    <t>Schülerkonzerte, Vortragsstunden durchführen</t>
  </si>
  <si>
    <t>Stundenplanung, Rücksprache mit Eltern</t>
  </si>
  <si>
    <t>Musikschulkonzerte, öffentliche Auftritte (von Schüler/Lehrpersonen) durchführen</t>
  </si>
  <si>
    <t>%</t>
  </si>
  <si>
    <t>SchülerInnen an Wettbewerbe begleiten</t>
  </si>
  <si>
    <t>Wettbewerbsbegleitung organisieren</t>
  </si>
  <si>
    <t>Kontaktaufnahme neue Schüler</t>
  </si>
  <si>
    <t>Beratung Instrumente</t>
  </si>
  <si>
    <t>Abklärung junge Schüler</t>
  </si>
  <si>
    <t>Schnupperlektionen</t>
  </si>
  <si>
    <t>jährliche Schülerberichte, -beurteilungen erstellen</t>
  </si>
  <si>
    <t>Stellvertretung für Instrumentenparcours organisieren</t>
  </si>
  <si>
    <t>Teilnahme an Sitzungen, Konferenzen</t>
  </si>
  <si>
    <t>Instrumentenparcours vorbereiten und durchführen</t>
  </si>
  <si>
    <t>Hospitationen (inkl. Gespräch)</t>
  </si>
  <si>
    <t>Besuche der MS-Kommission (inkl. Gespräch)</t>
  </si>
  <si>
    <t>Selbstevaluation und Feedback</t>
  </si>
  <si>
    <t xml:space="preserve">Unterrichtsjournal über Schüler erstellen </t>
  </si>
  <si>
    <t>Planen und Organisieren von Schülerkonzerten und Proben, (Absprache mit Lehrerkollegen, Räume reservieren, Flyer + Programm gestallten, Mitteilung an Schüler/Eltern)</t>
  </si>
  <si>
    <t>Absenzenliste erstellen</t>
  </si>
  <si>
    <t>Elterngespräche (Motivation, Absenzen usw.)</t>
  </si>
  <si>
    <t>Mitarbeit in Arbeitsgruppen, bei Schulentwicklung und Steuergruppen</t>
  </si>
  <si>
    <t>Mitarbeit in Organisationskommitees (z.B. für Projekte, Jubiläum usw.)</t>
  </si>
  <si>
    <r>
      <t xml:space="preserve">Die wöchentlichen Eingaben werden mit dem Faktor 36.7 rsp. 41.7 multipliziert </t>
    </r>
    <r>
      <rPr>
        <vertAlign val="superscript"/>
        <sz val="14"/>
        <color indexed="10"/>
        <rFont val="Arial Narrow"/>
        <family val="2"/>
      </rPr>
      <t>1</t>
    </r>
  </si>
  <si>
    <t>Projekte mit Volksschule etc (inkl. Zusatzproben)</t>
  </si>
  <si>
    <r>
      <t>Arbeitsweg zwischen verschiedenen Unterrichts-Orten (gleichentags)</t>
    </r>
    <r>
      <rPr>
        <i/>
        <sz val="12"/>
        <color indexed="15"/>
        <rFont val="Arial Narrow"/>
        <family val="2"/>
      </rPr>
      <t xml:space="preserve">
</t>
    </r>
    <r>
      <rPr>
        <i/>
        <sz val="12"/>
        <color indexed="10"/>
        <rFont val="Arial Narrow"/>
        <family val="0"/>
      </rPr>
      <t>(x 36.7)</t>
    </r>
  </si>
  <si>
    <t>SJ 2012/13</t>
  </si>
  <si>
    <t>SJ 2013/14</t>
  </si>
  <si>
    <t>Dein durchschnittliches Pensum von zwei Unterrichtsjahren</t>
  </si>
  <si>
    <t>Deine Soll-Jahres-Arbeitszeit in Std.  (100% = 1908)</t>
  </si>
  <si>
    <t>Literatur beschaffen (z.B. Besuch eines Musikgeschäftes)</t>
  </si>
  <si>
    <r>
      <t xml:space="preserve">Unterrichtsjournal führen </t>
    </r>
    <r>
      <rPr>
        <sz val="12"/>
        <color indexed="10"/>
        <rFont val="Arial Narrow"/>
        <family val="2"/>
      </rPr>
      <t>(x 36.7)</t>
    </r>
  </si>
  <si>
    <r>
      <t xml:space="preserve">Schülerarrangements erstellen, kopieren, ablegen </t>
    </r>
    <r>
      <rPr>
        <sz val="12"/>
        <color indexed="10"/>
        <rFont val="Arial Narrow"/>
        <family val="2"/>
      </rPr>
      <t>(x 41.7)</t>
    </r>
  </si>
  <si>
    <r>
      <t xml:space="preserve">Literatur und Songs downloaden; Stücke durchsehen+ bearbeiten 
</t>
    </r>
    <r>
      <rPr>
        <sz val="12"/>
        <color indexed="10"/>
        <rFont val="Arial Narrow"/>
        <family val="2"/>
      </rPr>
      <t>(x 41.7)</t>
    </r>
  </si>
  <si>
    <r>
      <t>Unterricht</t>
    </r>
    <r>
      <rPr>
        <sz val="12"/>
        <color indexed="10"/>
        <rFont val="Arial Narrow"/>
        <family val="2"/>
      </rPr>
      <t xml:space="preserve"> (x 36.7)</t>
    </r>
  </si>
  <si>
    <r>
      <rPr>
        <sz val="13"/>
        <color indexed="8"/>
        <rFont val="Arial Narrow"/>
        <family val="0"/>
      </rPr>
      <t xml:space="preserve">ungefähre durchschnittl. Dauer </t>
    </r>
    <r>
      <rPr>
        <b/>
        <sz val="13"/>
        <color indexed="8"/>
        <rFont val="Arial Narrow"/>
        <family val="0"/>
      </rPr>
      <t xml:space="preserve">wöchentlich </t>
    </r>
    <r>
      <rPr>
        <sz val="13"/>
        <color indexed="8"/>
        <rFont val="Arial Narrow"/>
        <family val="0"/>
      </rPr>
      <t>(in Std.)</t>
    </r>
  </si>
  <si>
    <r>
      <rPr>
        <sz val="13"/>
        <color indexed="8"/>
        <rFont val="Arial Narrow"/>
        <family val="0"/>
      </rPr>
      <t xml:space="preserve">ungefähre durchschnittl. Dauer 
</t>
    </r>
    <r>
      <rPr>
        <b/>
        <sz val="13"/>
        <color indexed="8"/>
        <rFont val="Arial Narrow"/>
        <family val="0"/>
      </rPr>
      <t xml:space="preserve">jährlich 
</t>
    </r>
    <r>
      <rPr>
        <sz val="13"/>
        <color indexed="8"/>
        <rFont val="Arial Narrow"/>
        <family val="0"/>
      </rPr>
      <t>(in Std.)</t>
    </r>
  </si>
  <si>
    <t>deine 
Anzahl Stunden 
pro Jahr</t>
  </si>
  <si>
    <t>Arbeitszeit-Erfassung Musiklehrpersonen</t>
  </si>
  <si>
    <r>
      <t xml:space="preserve">Raum einrichten, Wechsel des Unterrichtraums </t>
    </r>
    <r>
      <rPr>
        <i/>
        <sz val="12"/>
        <color indexed="10"/>
        <rFont val="Arial Narrow"/>
        <family val="0"/>
      </rPr>
      <t>(x 36.7)</t>
    </r>
  </si>
  <si>
    <r>
      <t xml:space="preserve">„Unnütze“ Wartezeiten bei ungünstigem Stundenplan (bei fehlendem Raum, fehlender Arbeitsinfrastruktur) </t>
    </r>
    <r>
      <rPr>
        <i/>
        <sz val="12"/>
        <color indexed="10"/>
        <rFont val="Arial Narrow"/>
        <family val="0"/>
      </rPr>
      <t>(x 36.7)</t>
    </r>
  </si>
  <si>
    <t>Nachfolgend einige Angaben die zwar nicht zum Berufsauftrag gehören, aber ein wesentlicher Bestandteil der Arbeitsbedingungen einer Musiklehrperson sind:</t>
  </si>
  <si>
    <r>
      <t>Erledigen von administrativen Aufgaben und Mailverkehr</t>
    </r>
    <r>
      <rPr>
        <sz val="12"/>
        <color indexed="10"/>
        <rFont val="Arial Narrow"/>
        <family val="2"/>
      </rPr>
      <t xml:space="preserve"> (x 41.7)</t>
    </r>
  </si>
  <si>
    <r>
      <t xml:space="preserve">Absenzenliste führen </t>
    </r>
    <r>
      <rPr>
        <sz val="12"/>
        <color indexed="10"/>
        <rFont val="Arial Narrow"/>
        <family val="2"/>
      </rPr>
      <t>(x 36.7)</t>
    </r>
  </si>
  <si>
    <t>Probelager, -weekends</t>
  </si>
  <si>
    <t>Mitarbeit in Fachschaften</t>
  </si>
  <si>
    <t>Unterrichtsverschiebungen organisieren (wegen Konzerten, Proben usw. Lehrerbedingt)</t>
  </si>
  <si>
    <r>
      <t xml:space="preserve">ungefähre durchschnittl. Dauer </t>
    </r>
    <r>
      <rPr>
        <b/>
        <sz val="13"/>
        <color indexed="8"/>
        <rFont val="Arial Narrow"/>
        <family val="0"/>
      </rPr>
      <t>wöchentlich</t>
    </r>
    <r>
      <rPr>
        <sz val="13"/>
        <color indexed="8"/>
        <rFont val="Arial Narrow"/>
        <family val="0"/>
      </rPr>
      <t xml:space="preserve"> (in Std.)</t>
    </r>
  </si>
  <si>
    <t>Instrumentenvorstellung (Probe und Durchführung)</t>
  </si>
  <si>
    <t>externe Weiterbildung</t>
  </si>
  <si>
    <t>%</t>
  </si>
  <si>
    <t>Anzahl Musikschulen:</t>
  </si>
  <si>
    <t>Arbeitsfeld Musiklehrperson (Total)</t>
  </si>
  <si>
    <t>Arbeitsfeld Musikschule (Total)</t>
  </si>
  <si>
    <t>%</t>
  </si>
  <si>
    <t>Lektionen; =</t>
  </si>
  <si>
    <t>Mitarbeitergespräch durchführen und vorbereiten</t>
  </si>
  <si>
    <t>%-Anteil am ganzen Arbeitspensum</t>
  </si>
  <si>
    <t>Wochen-Stunden; =</t>
  </si>
  <si>
    <t>Arbeitsfeld Musikunterricht (Total)</t>
  </si>
  <si>
    <t>Total</t>
  </si>
  <si>
    <t>Arbeitsfeld Lernende (Total)</t>
  </si>
  <si>
    <r>
      <t>Ich bin</t>
    </r>
    <r>
      <rPr>
        <b/>
        <sz val="12"/>
        <color indexed="10"/>
        <rFont val="Arial Narrow"/>
        <family val="2"/>
      </rPr>
      <t xml:space="preserve"> Instrumental-/Gesangslehrperson</t>
    </r>
    <r>
      <rPr>
        <sz val="12"/>
        <color indexed="10"/>
        <rFont val="Arial Narrow"/>
        <family val="2"/>
      </rPr>
      <t>, mein UR-Pensum beträgt:</t>
    </r>
    <r>
      <rPr>
        <sz val="12"/>
        <color indexed="15"/>
        <rFont val="Arial Narrow"/>
        <family val="2"/>
      </rPr>
      <t xml:space="preserve"> </t>
    </r>
    <r>
      <rPr>
        <sz val="12"/>
        <color indexed="10"/>
        <rFont val="Arial Narrow"/>
        <family val="2"/>
      </rPr>
      <t xml:space="preserve">
</t>
    </r>
    <r>
      <rPr>
        <sz val="12"/>
        <rFont val="Arial Narrow"/>
        <family val="2"/>
      </rPr>
      <t xml:space="preserve">28 Lektionen à 60min = 100% </t>
    </r>
  </si>
  <si>
    <r>
      <t xml:space="preserve">Üben (Sichern der Kompetenz als Musiklehrperson und als Musiker) </t>
    </r>
    <r>
      <rPr>
        <sz val="12"/>
        <color indexed="11"/>
        <rFont val="Arial Narrow"/>
        <family val="0"/>
      </rPr>
      <t>(Pauschalbetrag 3 Stunden pro Woche)</t>
    </r>
    <r>
      <rPr>
        <sz val="12"/>
        <color indexed="10"/>
        <rFont val="Arial Narrow"/>
        <family val="2"/>
      </rPr>
      <t xml:space="preserve"> (x 41.7)</t>
    </r>
  </si>
</sst>
</file>

<file path=xl/styles.xml><?xml version="1.0" encoding="utf-8"?>
<styleSheet xmlns="http://schemas.openxmlformats.org/spreadsheetml/2006/main">
  <numFmts count="24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_-&quot;CHF&quot;* #,##0_-;\-&quot;CHF&quot;* #,##0_-;_-&quot;CHF&quot;* &quot;-&quot;_-;_-@_-"/>
    <numFmt numFmtId="165" formatCode="_-* #,##0_-;\-* #,##0_-;_-* &quot;-&quot;_-;_-@_-"/>
    <numFmt numFmtId="166" formatCode="_-&quot;CHF&quot;* #,##0.00_-;\-&quot;CHF&quot;* #,##0.00_-;_-&quot;CHF&quot;* &quot;-&quot;??_-;_-@_-"/>
    <numFmt numFmtId="167" formatCode="_-* #,##0.00_-;\-* #,##0.00_-;_-* &quot;-&quot;??_-;_-@_-"/>
    <numFmt numFmtId="168" formatCode="&quot;Fr.&quot;\ #,##0;&quot;Fr.&quot;\ \-#,##0"/>
    <numFmt numFmtId="169" formatCode="&quot;Fr.&quot;\ #,##0;[Red]&quot;Fr.&quot;\ \-#,##0"/>
    <numFmt numFmtId="170" formatCode="&quot;Fr.&quot;\ #,##0.00;&quot;Fr.&quot;\ \-#,##0.00"/>
    <numFmt numFmtId="171" formatCode="&quot;Fr.&quot;\ #,##0.00;[Red]&quot;Fr.&quot;\ \-#,##0.00"/>
    <numFmt numFmtId="172" formatCode="_ &quot;Fr.&quot;\ * #,##0_ ;_ &quot;Fr.&quot;\ * \-#,##0_ ;_ &quot;Fr.&quot;\ * &quot;-&quot;_ ;_ @_ "/>
    <numFmt numFmtId="173" formatCode="_ * #,##0_ ;_ * \-#,##0_ ;_ * &quot;-&quot;_ ;_ @_ "/>
    <numFmt numFmtId="174" formatCode="_ &quot;Fr.&quot;\ * #,##0.00_ ;_ &quot;Fr.&quot;\ * \-#,##0.00_ ;_ &quot;Fr.&quot;\ * &quot;-&quot;??_ ;_ @_ "/>
    <numFmt numFmtId="175" formatCode="_ * #,##0.00_ ;_ * \-#,##0.00_ ;_ * &quot;-&quot;??_ ;_ @_ "/>
    <numFmt numFmtId="176" formatCode="0.0"/>
    <numFmt numFmtId="177" formatCode="0.0%"/>
    <numFmt numFmtId="178" formatCode="0.00000000"/>
    <numFmt numFmtId="179" formatCode="0.000000"/>
  </numFmts>
  <fonts count="7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i/>
      <sz val="11"/>
      <color indexed="8"/>
      <name val="Arial Narrow"/>
      <family val="2"/>
    </font>
    <font>
      <sz val="8"/>
      <color indexed="10"/>
      <name val="Arial Narrow"/>
      <family val="2"/>
    </font>
    <font>
      <sz val="8"/>
      <color indexed="30"/>
      <name val="Arial Narrow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name val="Arial Narrow"/>
      <family val="2"/>
    </font>
    <font>
      <b/>
      <sz val="14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Arial Narrow"/>
      <family val="2"/>
    </font>
    <font>
      <sz val="16"/>
      <color indexed="8"/>
      <name val="Arial Narrow"/>
      <family val="2"/>
    </font>
    <font>
      <sz val="20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8"/>
      <name val="Verdana"/>
      <family val="0"/>
    </font>
    <font>
      <b/>
      <sz val="43"/>
      <name val="Arial Narrow"/>
      <family val="0"/>
    </font>
    <font>
      <sz val="12"/>
      <color indexed="11"/>
      <name val="Arial Narrow"/>
      <family val="0"/>
    </font>
    <font>
      <b/>
      <sz val="25"/>
      <color indexed="8"/>
      <name val="Arial Narrow"/>
      <family val="0"/>
    </font>
    <font>
      <vertAlign val="superscript"/>
      <sz val="11"/>
      <color indexed="10"/>
      <name val="Arial Narrow"/>
      <family val="0"/>
    </font>
    <font>
      <b/>
      <sz val="8"/>
      <name val="Arial Narrow"/>
      <family val="0"/>
    </font>
    <font>
      <sz val="14"/>
      <color indexed="8"/>
      <name val="Arial Narrow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2"/>
      <color indexed="15"/>
      <name val="Arial Narrow"/>
      <family val="2"/>
    </font>
    <font>
      <sz val="11"/>
      <color indexed="15"/>
      <name val="Arial Narrow"/>
      <family val="2"/>
    </font>
    <font>
      <i/>
      <sz val="12"/>
      <color indexed="15"/>
      <name val="Arial Narrow"/>
      <family val="2"/>
    </font>
    <font>
      <i/>
      <sz val="11"/>
      <color indexed="15"/>
      <name val="Arial Narrow"/>
      <family val="2"/>
    </font>
    <font>
      <b/>
      <sz val="13"/>
      <color indexed="15"/>
      <name val="Arial Narrow"/>
      <family val="2"/>
    </font>
    <font>
      <b/>
      <sz val="13"/>
      <color indexed="10"/>
      <name val="Arial Narrow"/>
      <family val="2"/>
    </font>
    <font>
      <sz val="15"/>
      <color indexed="8"/>
      <name val="Arial Narrow"/>
      <family val="2"/>
    </font>
    <font>
      <i/>
      <sz val="8"/>
      <color indexed="15"/>
      <name val="Arial Narrow"/>
      <family val="2"/>
    </font>
    <font>
      <b/>
      <sz val="13"/>
      <color indexed="8"/>
      <name val="Arial Narrow"/>
      <family val="0"/>
    </font>
    <font>
      <sz val="13"/>
      <color indexed="8"/>
      <name val="Arial Narrow"/>
      <family val="0"/>
    </font>
    <font>
      <i/>
      <sz val="12"/>
      <color indexed="10"/>
      <name val="Arial Narrow"/>
      <family val="0"/>
    </font>
    <font>
      <b/>
      <sz val="22"/>
      <color indexed="8"/>
      <name val="Arial Narrow"/>
      <family val="0"/>
    </font>
    <font>
      <b/>
      <sz val="9"/>
      <name val="Arial Narrow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 Narrow"/>
      <family val="2"/>
    </font>
    <font>
      <vertAlign val="superscript"/>
      <sz val="15"/>
      <color indexed="10"/>
      <name val="Calibri"/>
      <family val="2"/>
    </font>
    <font>
      <sz val="15"/>
      <color indexed="10"/>
      <name val="Calibri"/>
      <family val="2"/>
    </font>
    <font>
      <b/>
      <sz val="15"/>
      <color indexed="10"/>
      <name val="Calibri"/>
      <family val="2"/>
    </font>
    <font>
      <sz val="12"/>
      <color indexed="8"/>
      <name val="Calibri"/>
      <family val="2"/>
    </font>
    <font>
      <sz val="12"/>
      <color indexed="15"/>
      <name val="Calibri"/>
      <family val="2"/>
    </font>
    <font>
      <b/>
      <sz val="12"/>
      <color indexed="8"/>
      <name val="Calibri"/>
      <family val="2"/>
    </font>
    <font>
      <sz val="14"/>
      <color indexed="10"/>
      <name val="Arial Narrow"/>
      <family val="2"/>
    </font>
    <font>
      <vertAlign val="superscript"/>
      <sz val="14"/>
      <color indexed="10"/>
      <name val="Arial Narrow"/>
      <family val="2"/>
    </font>
    <font>
      <u val="single"/>
      <sz val="12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2" borderId="1" applyNumberFormat="0" applyAlignment="0" applyProtection="0"/>
    <xf numFmtId="0" fontId="46" fillId="2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51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52" fillId="1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16" borderId="9" applyNumberFormat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17" borderId="1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 wrapText="1" indent="1"/>
      <protection/>
    </xf>
    <xf numFmtId="0" fontId="16" fillId="0" borderId="10" xfId="0" applyFont="1" applyBorder="1" applyAlignment="1" applyProtection="1">
      <alignment/>
      <protection/>
    </xf>
    <xf numFmtId="176" fontId="16" fillId="0" borderId="13" xfId="51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176" fontId="16" fillId="0" borderId="0" xfId="51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/>
    </xf>
    <xf numFmtId="176" fontId="14" fillId="0" borderId="1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 hidden="1"/>
    </xf>
    <xf numFmtId="2" fontId="17" fillId="0" borderId="0" xfId="0" applyNumberFormat="1" applyFont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 indent="1"/>
    </xf>
    <xf numFmtId="0" fontId="16" fillId="2" borderId="0" xfId="0" applyFont="1" applyFill="1" applyBorder="1" applyAlignment="1">
      <alignment/>
    </xf>
    <xf numFmtId="0" fontId="16" fillId="2" borderId="14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16" fillId="2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2" borderId="16" xfId="0" applyFont="1" applyFill="1" applyBorder="1" applyAlignment="1">
      <alignment/>
    </xf>
    <xf numFmtId="0" fontId="16" fillId="2" borderId="16" xfId="0" applyFont="1" applyFill="1" applyBorder="1" applyAlignment="1">
      <alignment/>
    </xf>
    <xf numFmtId="0" fontId="16" fillId="0" borderId="16" xfId="0" applyFont="1" applyBorder="1" applyAlignment="1" applyProtection="1">
      <alignment/>
      <protection/>
    </xf>
    <xf numFmtId="176" fontId="16" fillId="0" borderId="16" xfId="51" applyNumberFormat="1" applyFont="1" applyBorder="1" applyAlignment="1" applyProtection="1">
      <alignment/>
      <protection/>
    </xf>
    <xf numFmtId="0" fontId="14" fillId="0" borderId="17" xfId="0" applyFont="1" applyFill="1" applyBorder="1" applyAlignment="1">
      <alignment/>
    </xf>
    <xf numFmtId="0" fontId="14" fillId="2" borderId="17" xfId="0" applyFont="1" applyFill="1" applyBorder="1" applyAlignment="1">
      <alignment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6" fillId="2" borderId="18" xfId="0" applyFont="1" applyFill="1" applyBorder="1" applyAlignment="1">
      <alignment/>
    </xf>
    <xf numFmtId="0" fontId="16" fillId="17" borderId="19" xfId="0" applyFont="1" applyFill="1" applyBorder="1" applyAlignment="1">
      <alignment/>
    </xf>
    <xf numFmtId="0" fontId="16" fillId="2" borderId="20" xfId="0" applyFont="1" applyFill="1" applyBorder="1" applyAlignment="1">
      <alignment/>
    </xf>
    <xf numFmtId="176" fontId="14" fillId="0" borderId="19" xfId="0" applyNumberFormat="1" applyFont="1" applyBorder="1" applyAlignment="1" applyProtection="1">
      <alignment/>
      <protection/>
    </xf>
    <xf numFmtId="176" fontId="16" fillId="0" borderId="14" xfId="51" applyNumberFormat="1" applyFont="1" applyBorder="1" applyAlignment="1" applyProtection="1">
      <alignment/>
      <protection/>
    </xf>
    <xf numFmtId="0" fontId="16" fillId="0" borderId="21" xfId="0" applyFont="1" applyBorder="1" applyAlignment="1" applyProtection="1">
      <alignment/>
      <protection/>
    </xf>
    <xf numFmtId="0" fontId="19" fillId="0" borderId="11" xfId="0" applyFont="1" applyBorder="1" applyAlignment="1">
      <alignment/>
    </xf>
    <xf numFmtId="0" fontId="19" fillId="2" borderId="11" xfId="0" applyFont="1" applyFill="1" applyBorder="1" applyAlignment="1">
      <alignment/>
    </xf>
    <xf numFmtId="176" fontId="19" fillId="0" borderId="11" xfId="51" applyNumberFormat="1" applyFont="1" applyBorder="1" applyAlignment="1" applyProtection="1">
      <alignment/>
      <protection/>
    </xf>
    <xf numFmtId="0" fontId="19" fillId="0" borderId="22" xfId="0" applyFont="1" applyBorder="1" applyAlignment="1" applyProtection="1">
      <alignment/>
      <protection/>
    </xf>
    <xf numFmtId="0" fontId="19" fillId="2" borderId="22" xfId="0" applyFont="1" applyFill="1" applyBorder="1" applyAlignment="1">
      <alignment/>
    </xf>
    <xf numFmtId="176" fontId="19" fillId="0" borderId="23" xfId="0" applyNumberFormat="1" applyFont="1" applyBorder="1" applyAlignment="1" applyProtection="1">
      <alignment/>
      <protection/>
    </xf>
    <xf numFmtId="176" fontId="19" fillId="0" borderId="22" xfId="0" applyNumberFormat="1" applyFont="1" applyBorder="1" applyAlignment="1" applyProtection="1">
      <alignment/>
      <protection/>
    </xf>
    <xf numFmtId="0" fontId="24" fillId="0" borderId="0" xfId="0" applyFont="1" applyAlignment="1">
      <alignment/>
    </xf>
    <xf numFmtId="176" fontId="16" fillId="0" borderId="19" xfId="0" applyNumberFormat="1" applyFont="1" applyBorder="1" applyAlignment="1">
      <alignment/>
    </xf>
    <xf numFmtId="176" fontId="16" fillId="17" borderId="19" xfId="0" applyNumberFormat="1" applyFont="1" applyFill="1" applyBorder="1" applyAlignment="1">
      <alignment/>
    </xf>
    <xf numFmtId="176" fontId="18" fillId="0" borderId="18" xfId="0" applyNumberFormat="1" applyFont="1" applyBorder="1" applyAlignment="1" applyProtection="1">
      <alignment/>
      <protection/>
    </xf>
    <xf numFmtId="176" fontId="16" fillId="2" borderId="19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7" fillId="2" borderId="0" xfId="0" applyFont="1" applyFill="1" applyBorder="1" applyAlignment="1">
      <alignment horizontal="center" vertical="center"/>
    </xf>
    <xf numFmtId="0" fontId="16" fillId="0" borderId="22" xfId="0" applyFont="1" applyBorder="1" applyAlignment="1" applyProtection="1">
      <alignment/>
      <protection/>
    </xf>
    <xf numFmtId="0" fontId="26" fillId="0" borderId="0" xfId="0" applyFont="1" applyBorder="1" applyAlignment="1">
      <alignment horizontal="center" vertical="center" wrapText="1"/>
    </xf>
    <xf numFmtId="176" fontId="16" fillId="18" borderId="19" xfId="0" applyNumberFormat="1" applyFont="1" applyFill="1" applyBorder="1" applyAlignment="1" applyProtection="1">
      <alignment/>
      <protection locked="0"/>
    </xf>
    <xf numFmtId="0" fontId="16" fillId="18" borderId="10" xfId="0" applyFont="1" applyFill="1" applyBorder="1" applyAlignment="1" applyProtection="1">
      <alignment/>
      <protection locked="0"/>
    </xf>
    <xf numFmtId="0" fontId="17" fillId="19" borderId="12" xfId="0" applyFont="1" applyFill="1" applyBorder="1" applyAlignment="1" applyProtection="1">
      <alignment horizontal="center" vertical="center"/>
      <protection locked="0"/>
    </xf>
    <xf numFmtId="0" fontId="17" fillId="19" borderId="10" xfId="0" applyFont="1" applyFill="1" applyBorder="1" applyAlignment="1" applyProtection="1">
      <alignment horizontal="center" vertical="center"/>
      <protection locked="0"/>
    </xf>
    <xf numFmtId="0" fontId="17" fillId="20" borderId="10" xfId="0" applyFont="1" applyFill="1" applyBorder="1" applyAlignment="1" applyProtection="1">
      <alignment horizontal="center" vertical="center"/>
      <protection locked="0"/>
    </xf>
    <xf numFmtId="0" fontId="17" fillId="20" borderId="12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vertical="top" wrapText="1"/>
    </xf>
    <xf numFmtId="0" fontId="13" fillId="2" borderId="22" xfId="0" applyFont="1" applyFill="1" applyBorder="1" applyAlignment="1">
      <alignment horizontal="left" vertical="top" wrapText="1" indent="1"/>
    </xf>
    <xf numFmtId="176" fontId="13" fillId="0" borderId="23" xfId="0" applyNumberFormat="1" applyFont="1" applyBorder="1" applyAlignment="1" applyProtection="1">
      <alignment/>
      <protection/>
    </xf>
    <xf numFmtId="176" fontId="13" fillId="0" borderId="11" xfId="51" applyNumberFormat="1" applyFont="1" applyBorder="1" applyAlignment="1" applyProtection="1">
      <alignment/>
      <protection hidden="1"/>
    </xf>
    <xf numFmtId="0" fontId="34" fillId="0" borderId="0" xfId="0" applyFont="1" applyAlignment="1">
      <alignment/>
    </xf>
    <xf numFmtId="0" fontId="16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16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8" fillId="19" borderId="25" xfId="0" applyFont="1" applyFill="1" applyBorder="1" applyAlignment="1" applyProtection="1">
      <alignment horizontal="left" vertical="top" wrapText="1" indent="1"/>
      <protection/>
    </xf>
    <xf numFmtId="0" fontId="7" fillId="20" borderId="26" xfId="0" applyFont="1" applyFill="1" applyBorder="1" applyAlignment="1" applyProtection="1">
      <alignment horizontal="left" vertical="top" wrapText="1" indent="1"/>
      <protection/>
    </xf>
    <xf numFmtId="0" fontId="7" fillId="20" borderId="19" xfId="0" applyFont="1" applyFill="1" applyBorder="1" applyAlignment="1" applyProtection="1">
      <alignment horizontal="left" vertical="top" wrapText="1" indent="1"/>
      <protection/>
    </xf>
    <xf numFmtId="0" fontId="31" fillId="2" borderId="0" xfId="0" applyFont="1" applyFill="1" applyBorder="1" applyAlignment="1" applyProtection="1">
      <alignment horizontal="left" vertical="top" indent="1"/>
      <protection/>
    </xf>
    <xf numFmtId="0" fontId="8" fillId="2" borderId="0" xfId="0" applyFont="1" applyFill="1" applyBorder="1" applyAlignment="1" applyProtection="1">
      <alignment horizontal="left" vertical="top" wrapText="1" indent="1"/>
      <protection/>
    </xf>
    <xf numFmtId="0" fontId="8" fillId="0" borderId="0" xfId="0" applyFont="1" applyBorder="1" applyAlignment="1" applyProtection="1">
      <alignment horizontal="left" vertical="top" wrapText="1" indent="1"/>
      <protection/>
    </xf>
    <xf numFmtId="0" fontId="34" fillId="0" borderId="0" xfId="0" applyFont="1" applyAlignment="1" applyProtection="1">
      <alignment vertical="center"/>
      <protection/>
    </xf>
    <xf numFmtId="0" fontId="12" fillId="0" borderId="27" xfId="0" applyFont="1" applyBorder="1" applyAlignment="1" applyProtection="1">
      <alignment wrapText="1"/>
      <protection/>
    </xf>
    <xf numFmtId="0" fontId="7" fillId="0" borderId="19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 horizontal="center" vertical="top" wrapText="1"/>
      <protection/>
    </xf>
    <xf numFmtId="0" fontId="36" fillId="0" borderId="10" xfId="0" applyFont="1" applyBorder="1" applyAlignment="1" applyProtection="1">
      <alignment horizontal="center" vertical="top" wrapText="1"/>
      <protection/>
    </xf>
    <xf numFmtId="0" fontId="33" fillId="2" borderId="13" xfId="0" applyFont="1" applyFill="1" applyBorder="1" applyAlignment="1" applyProtection="1">
      <alignment vertical="top" wrapText="1"/>
      <protection/>
    </xf>
    <xf numFmtId="0" fontId="38" fillId="2" borderId="15" xfId="0" applyFont="1" applyFill="1" applyBorder="1" applyAlignment="1" applyProtection="1">
      <alignment horizontal="left" vertical="top" wrapText="1" inden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wrapText="1"/>
      <protection/>
    </xf>
    <xf numFmtId="0" fontId="9" fillId="0" borderId="25" xfId="0" applyFont="1" applyBorder="1" applyAlignment="1" applyProtection="1">
      <alignment wrapText="1"/>
      <protection/>
    </xf>
    <xf numFmtId="0" fontId="9" fillId="0" borderId="27" xfId="0" applyFont="1" applyBorder="1" applyAlignment="1" applyProtection="1">
      <alignment/>
      <protection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/>
    </xf>
    <xf numFmtId="0" fontId="67" fillId="0" borderId="0" xfId="0" applyFont="1" applyAlignment="1" applyProtection="1">
      <alignment vertical="center" wrapText="1"/>
      <protection/>
    </xf>
    <xf numFmtId="0" fontId="7" fillId="0" borderId="10" xfId="0" applyFont="1" applyBorder="1" applyAlignment="1" applyProtection="1">
      <alignment/>
      <protection/>
    </xf>
    <xf numFmtId="0" fontId="16" fillId="18" borderId="25" xfId="0" applyFont="1" applyFill="1" applyBorder="1" applyAlignment="1" applyProtection="1">
      <alignment wrapText="1"/>
      <protection locked="0"/>
    </xf>
    <xf numFmtId="0" fontId="16" fillId="0" borderId="25" xfId="0" applyFont="1" applyBorder="1" applyAlignment="1" applyProtection="1">
      <alignment wrapText="1"/>
      <protection/>
    </xf>
    <xf numFmtId="0" fontId="16" fillId="2" borderId="0" xfId="0" applyFont="1" applyFill="1" applyBorder="1" applyAlignment="1">
      <alignment wrapText="1"/>
    </xf>
    <xf numFmtId="0" fontId="16" fillId="0" borderId="0" xfId="0" applyFont="1" applyAlignment="1" applyProtection="1">
      <alignment wrapText="1"/>
      <protection/>
    </xf>
    <xf numFmtId="176" fontId="16" fillId="17" borderId="19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applyProtection="1">
      <alignment wrapText="1"/>
      <protection/>
    </xf>
    <xf numFmtId="0" fontId="28" fillId="0" borderId="0" xfId="0" applyFont="1" applyAlignment="1" applyProtection="1">
      <alignment wrapText="1"/>
      <protection/>
    </xf>
    <xf numFmtId="0" fontId="20" fillId="0" borderId="2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177" fontId="22" fillId="0" borderId="0" xfId="0" applyNumberFormat="1" applyFont="1" applyBorder="1" applyAlignment="1" applyProtection="1">
      <alignment horizontal="center" vertical="center"/>
      <protection hidden="1"/>
    </xf>
    <xf numFmtId="2" fontId="17" fillId="0" borderId="31" xfId="0" applyNumberFormat="1" applyFont="1" applyBorder="1" applyAlignment="1" applyProtection="1">
      <alignment horizontal="center" vertical="center"/>
      <protection/>
    </xf>
    <xf numFmtId="2" fontId="17" fillId="0" borderId="32" xfId="0" applyNumberFormat="1" applyFont="1" applyBorder="1" applyAlignment="1" applyProtection="1">
      <alignment horizontal="center" vertical="center"/>
      <protection/>
    </xf>
    <xf numFmtId="2" fontId="17" fillId="0" borderId="33" xfId="0" applyNumberFormat="1" applyFont="1" applyBorder="1" applyAlignment="1" applyProtection="1">
      <alignment horizontal="center" vertical="center"/>
      <protection/>
    </xf>
    <xf numFmtId="2" fontId="17" fillId="0" borderId="34" xfId="0" applyNumberFormat="1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wrapText="1"/>
      <protection/>
    </xf>
    <xf numFmtId="0" fontId="37" fillId="0" borderId="13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161925</xdr:rowOff>
    </xdr:from>
    <xdr:to>
      <xdr:col>5</xdr:col>
      <xdr:colOff>247650</xdr:colOff>
      <xdr:row>89</xdr:row>
      <xdr:rowOff>85725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22421850"/>
          <a:ext cx="69913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30000">
              <a:solidFill>
                <a:srgbClr val="DD0806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5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Gemäss "Beruflicher Auftrag und Arbeitszeit der Lehrpersonen" wird mit </a:t>
          </a:r>
          <a:r>
            <a:rPr lang="en-US" cap="none" sz="15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36.7 Schulwochen </a:t>
          </a:r>
          <a:r>
            <a:rPr lang="en-US" cap="none" sz="15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gerechnet:
</a:t>
          </a:r>
          <a:r>
            <a:rPr lang="en-US" cap="none" sz="15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52 Kalenderwochen - 4 Wochen Ferien - 2.5 Wochen Feiertage - 5 Wochen Unterrichtsfreie Zeit - 3.8 Wochen Kompensation für die während der Schulwochen geleisteten Mehrstunden
</a:t>
          </a:r>
          <a:r>
            <a:rPr lang="en-US" cap="none" sz="1500" b="0" i="0" u="none" baseline="3000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Viele Arbeiten werden  von den Musiklehrpersonen auch während den 5 unterrichtsfreien  Schulferienwochen erledigt, daraus ergeben sich </a:t>
          </a:r>
          <a:r>
            <a:rPr lang="en-US" cap="none" sz="15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41.7 Arbeitswochen</a:t>
          </a:r>
          <a:r>
            <a:rPr lang="en-US" cap="none" sz="15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38100</xdr:colOff>
      <xdr:row>1</xdr:row>
      <xdr:rowOff>171450</xdr:rowOff>
    </xdr:from>
    <xdr:to>
      <xdr:col>4</xdr:col>
      <xdr:colOff>266700</xdr:colOff>
      <xdr:row>3</xdr:row>
      <xdr:rowOff>47625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38100" y="552450"/>
          <a:ext cx="64960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Anleitung:  1.) Musikschulpensen der Schuljahre 2012/13 und 2013/14 eintragen (Zahl 0 durch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deine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Stundenzahl ersetzen)</a:t>
          </a:r>
          <a:r>
            <a:rPr lang="en-US" cap="none" sz="1200" b="0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(grüne Felder)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2.) Anzahl Musikschulen der Schuljahre 2012/13 und 2013/14 eintragen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(orange Felder)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3.) Für alle Tätigkeiten deinen ungefähren Zeitaufwand schätzen (Durchschnitt der letzten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zwei bis drei Unterrichtsjahre) und in die entsprechende Spalte eintragen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(gelbe Felder)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tabSelected="1" view="pageLayout" zoomScale="115" zoomScaleNormal="115" zoomScalePageLayoutView="115" workbookViewId="0" topLeftCell="A1">
      <selection activeCell="D61" sqref="D61"/>
    </sheetView>
  </sheetViews>
  <sheetFormatPr defaultColWidth="10.8515625" defaultRowHeight="15"/>
  <cols>
    <col min="1" max="1" width="57.140625" style="5" customWidth="1"/>
    <col min="2" max="4" width="12.28125" style="5" customWidth="1"/>
    <col min="5" max="5" width="7.140625" style="5" customWidth="1"/>
    <col min="6" max="6" width="22.8515625" style="12" customWidth="1"/>
    <col min="7" max="7" width="12.421875" style="12" bestFit="1" customWidth="1"/>
    <col min="8" max="8" width="3.421875" style="12" customWidth="1"/>
    <col min="9" max="16384" width="10.8515625" style="5" customWidth="1"/>
  </cols>
  <sheetData>
    <row r="1" ht="28.5" customHeight="1">
      <c r="A1" s="79" t="s">
        <v>41</v>
      </c>
    </row>
    <row r="3" ht="72.75" customHeight="1" thickBot="1"/>
    <row r="4" spans="1:8" ht="28.5">
      <c r="A4" s="54"/>
      <c r="F4" s="129" t="s">
        <v>31</v>
      </c>
      <c r="G4" s="120" t="s">
        <v>32</v>
      </c>
      <c r="H4" s="121"/>
    </row>
    <row r="5" spans="1:8" ht="18.75">
      <c r="A5" s="4"/>
      <c r="B5" s="80" t="s">
        <v>29</v>
      </c>
      <c r="C5" s="80" t="s">
        <v>30</v>
      </c>
      <c r="D5" s="77"/>
      <c r="F5" s="129"/>
      <c r="G5" s="122"/>
      <c r="H5" s="123"/>
    </row>
    <row r="6" spans="1:8" ht="45" customHeight="1">
      <c r="A6" s="82" t="s">
        <v>65</v>
      </c>
      <c r="B6" s="65">
        <v>0</v>
      </c>
      <c r="C6" s="66">
        <v>0</v>
      </c>
      <c r="D6" s="62" t="s">
        <v>61</v>
      </c>
      <c r="F6" s="124">
        <f>((((B6+C6)/28)/2)+(((B8+C8)/29)/2))</f>
        <v>0</v>
      </c>
      <c r="G6" s="125">
        <f>(1908*(F6+F8))</f>
        <v>0</v>
      </c>
      <c r="H6" s="126"/>
    </row>
    <row r="7" spans="1:8" ht="18.75" customHeight="1">
      <c r="A7" s="83" t="s">
        <v>54</v>
      </c>
      <c r="B7" s="68"/>
      <c r="C7" s="67"/>
      <c r="D7" s="81"/>
      <c r="F7" s="124"/>
      <c r="G7" s="125"/>
      <c r="H7" s="126"/>
    </row>
    <row r="8" spans="1:8" ht="45.75" customHeight="1" thickBot="1">
      <c r="A8" s="82" t="s">
        <v>0</v>
      </c>
      <c r="B8" s="65">
        <v>0</v>
      </c>
      <c r="C8" s="66">
        <v>0</v>
      </c>
      <c r="D8" s="62" t="s">
        <v>58</v>
      </c>
      <c r="F8" s="124"/>
      <c r="G8" s="127"/>
      <c r="H8" s="128"/>
    </row>
    <row r="9" spans="1:8" ht="18.75" customHeight="1">
      <c r="A9" s="84" t="s">
        <v>54</v>
      </c>
      <c r="B9" s="68"/>
      <c r="C9" s="67"/>
      <c r="D9" s="78"/>
      <c r="E9" s="3"/>
      <c r="F9" s="24"/>
      <c r="G9" s="25"/>
      <c r="H9" s="25"/>
    </row>
    <row r="10" spans="1:8" ht="18.75" customHeight="1">
      <c r="A10" s="85"/>
      <c r="B10" s="60"/>
      <c r="C10" s="60"/>
      <c r="D10" s="60"/>
      <c r="E10" s="3"/>
      <c r="F10" s="24"/>
      <c r="G10" s="25"/>
      <c r="H10" s="25"/>
    </row>
    <row r="11" spans="1:8" ht="18.75" customHeight="1">
      <c r="A11" s="86"/>
      <c r="B11" s="60"/>
      <c r="C11" s="60"/>
      <c r="D11" s="60"/>
      <c r="E11" s="3"/>
      <c r="F11" s="24"/>
      <c r="G11" s="25"/>
      <c r="H11" s="25"/>
    </row>
    <row r="12" ht="15">
      <c r="A12" s="87"/>
    </row>
    <row r="13" spans="1:8" ht="79.5">
      <c r="A13" s="88"/>
      <c r="B13" s="97" t="s">
        <v>38</v>
      </c>
      <c r="C13" s="98" t="s">
        <v>39</v>
      </c>
      <c r="D13" s="99"/>
      <c r="E13" s="100"/>
      <c r="F13" s="101" t="s">
        <v>40</v>
      </c>
      <c r="G13" s="130" t="s">
        <v>60</v>
      </c>
      <c r="H13" s="131"/>
    </row>
    <row r="14" spans="1:7" ht="48" customHeight="1" thickBot="1">
      <c r="A14" s="111" t="s">
        <v>26</v>
      </c>
      <c r="B14" s="2"/>
      <c r="C14" s="2"/>
      <c r="D14" s="26"/>
      <c r="E14" s="27"/>
      <c r="F14" s="14"/>
      <c r="G14" s="14"/>
    </row>
    <row r="15" spans="1:8" s="10" customFormat="1" ht="18" thickBot="1">
      <c r="A15" s="89" t="s">
        <v>62</v>
      </c>
      <c r="B15" s="69"/>
      <c r="C15" s="69"/>
      <c r="D15" s="70"/>
      <c r="E15" s="71"/>
      <c r="F15" s="72">
        <f>SUM(F16:F30)</f>
        <v>0</v>
      </c>
      <c r="G15" s="73">
        <f>SUM(G16:G30)</f>
        <v>0</v>
      </c>
      <c r="H15" s="50" t="s">
        <v>53</v>
      </c>
    </row>
    <row r="16" spans="1:8" ht="15">
      <c r="A16" s="90" t="s">
        <v>37</v>
      </c>
      <c r="B16" s="55">
        <f>((B6+C6)/2)+(((B8+C8)/2)*0.75)</f>
        <v>0</v>
      </c>
      <c r="C16" s="56"/>
      <c r="D16" s="29"/>
      <c r="E16" s="43"/>
      <c r="F16" s="44">
        <f>(B16*36.7)</f>
        <v>0</v>
      </c>
      <c r="G16" s="45">
        <f>(F16*100/F66)</f>
        <v>0</v>
      </c>
      <c r="H16" s="46" t="s">
        <v>53</v>
      </c>
    </row>
    <row r="17" spans="1:8" ht="15">
      <c r="A17" s="90" t="s">
        <v>33</v>
      </c>
      <c r="B17" s="117"/>
      <c r="C17" s="63">
        <v>0</v>
      </c>
      <c r="D17" s="29"/>
      <c r="E17" s="43"/>
      <c r="F17" s="44">
        <f>C17</f>
        <v>0</v>
      </c>
      <c r="G17" s="45">
        <f>F17*100/F66</f>
        <v>0</v>
      </c>
      <c r="H17" s="46" t="s">
        <v>6</v>
      </c>
    </row>
    <row r="18" spans="1:8" ht="31.5" customHeight="1">
      <c r="A18" s="91" t="s">
        <v>36</v>
      </c>
      <c r="B18" s="63">
        <v>0</v>
      </c>
      <c r="C18" s="6"/>
      <c r="D18" s="30"/>
      <c r="E18" s="31"/>
      <c r="F18" s="23">
        <f>(B18*41.7)</f>
        <v>0</v>
      </c>
      <c r="G18" s="16">
        <f>(F18*100/F66)</f>
        <v>0</v>
      </c>
      <c r="H18" s="13" t="s">
        <v>53</v>
      </c>
    </row>
    <row r="19" spans="1:8" ht="15">
      <c r="A19" s="92" t="s">
        <v>35</v>
      </c>
      <c r="B19" s="63">
        <v>0</v>
      </c>
      <c r="C19" s="6"/>
      <c r="D19" s="30"/>
      <c r="E19" s="31"/>
      <c r="F19" s="23">
        <f>(B19*41.7)</f>
        <v>0</v>
      </c>
      <c r="G19" s="16">
        <f>(F19*100/F66)</f>
        <v>0</v>
      </c>
      <c r="H19" s="13" t="s">
        <v>53</v>
      </c>
    </row>
    <row r="20" spans="1:8" ht="15">
      <c r="A20" s="92" t="s">
        <v>20</v>
      </c>
      <c r="B20" s="6"/>
      <c r="C20" s="63">
        <v>0</v>
      </c>
      <c r="D20" s="30"/>
      <c r="E20" s="31"/>
      <c r="F20" s="23">
        <f>C20</f>
        <v>0</v>
      </c>
      <c r="G20" s="16">
        <f>(F20*100/F66)</f>
        <v>0</v>
      </c>
      <c r="H20" s="13" t="s">
        <v>53</v>
      </c>
    </row>
    <row r="21" spans="1:8" ht="15">
      <c r="A21" s="92" t="s">
        <v>34</v>
      </c>
      <c r="B21" s="63">
        <v>0</v>
      </c>
      <c r="C21" s="6"/>
      <c r="D21" s="30"/>
      <c r="E21" s="31"/>
      <c r="F21" s="23">
        <f>B21*36.7</f>
        <v>0</v>
      </c>
      <c r="G21" s="16">
        <f>(F21*100/F66)</f>
        <v>0</v>
      </c>
      <c r="H21" s="13" t="s">
        <v>6</v>
      </c>
    </row>
    <row r="22" spans="1:8" ht="15">
      <c r="A22" s="92" t="s">
        <v>3</v>
      </c>
      <c r="B22" s="6"/>
      <c r="C22" s="63">
        <v>0</v>
      </c>
      <c r="D22" s="30"/>
      <c r="E22" s="31"/>
      <c r="F22" s="23">
        <f>(C22)</f>
        <v>0</v>
      </c>
      <c r="G22" s="16">
        <f>(F22*100/F66)</f>
        <v>0</v>
      </c>
      <c r="H22" s="13" t="s">
        <v>53</v>
      </c>
    </row>
    <row r="23" spans="1:8" ht="30.75" customHeight="1">
      <c r="A23" s="91" t="s">
        <v>5</v>
      </c>
      <c r="B23" s="6"/>
      <c r="C23" s="63">
        <v>0</v>
      </c>
      <c r="D23" s="30"/>
      <c r="E23" s="31"/>
      <c r="F23" s="23">
        <f>(C23)</f>
        <v>0</v>
      </c>
      <c r="G23" s="16">
        <f>(F23*100/F66)</f>
        <v>0</v>
      </c>
      <c r="H23" s="13" t="s">
        <v>53</v>
      </c>
    </row>
    <row r="24" spans="1:8" ht="46.5" customHeight="1">
      <c r="A24" s="91" t="s">
        <v>21</v>
      </c>
      <c r="B24" s="6"/>
      <c r="C24" s="63">
        <v>0</v>
      </c>
      <c r="D24" s="30"/>
      <c r="E24" s="31"/>
      <c r="F24" s="23">
        <f>(C24)</f>
        <v>0</v>
      </c>
      <c r="G24" s="16">
        <f>(F24*100/F66)</f>
        <v>0</v>
      </c>
      <c r="H24" s="13" t="s">
        <v>53</v>
      </c>
    </row>
    <row r="25" spans="1:8" ht="15">
      <c r="A25" s="92" t="s">
        <v>4</v>
      </c>
      <c r="B25" s="6"/>
      <c r="C25" s="63">
        <v>0</v>
      </c>
      <c r="D25" s="30"/>
      <c r="E25" s="31"/>
      <c r="F25" s="23">
        <f>C25</f>
        <v>0</v>
      </c>
      <c r="G25" s="16">
        <f>(F25*100/F66)</f>
        <v>0</v>
      </c>
      <c r="H25" s="13" t="s">
        <v>53</v>
      </c>
    </row>
    <row r="26" spans="1:8" ht="15">
      <c r="A26" s="92" t="s">
        <v>22</v>
      </c>
      <c r="B26" s="6"/>
      <c r="C26" s="63">
        <v>0</v>
      </c>
      <c r="D26" s="30"/>
      <c r="E26" s="31"/>
      <c r="F26" s="23">
        <f>C26</f>
        <v>0</v>
      </c>
      <c r="G26" s="16">
        <f>(F26*100)/F66</f>
        <v>0</v>
      </c>
      <c r="H26" s="13"/>
    </row>
    <row r="27" spans="1:8" ht="15">
      <c r="A27" s="92" t="s">
        <v>46</v>
      </c>
      <c r="B27" s="63">
        <v>0</v>
      </c>
      <c r="C27" s="6"/>
      <c r="D27" s="30"/>
      <c r="E27" s="31"/>
      <c r="F27" s="23">
        <f>(B27*36.7)</f>
        <v>0</v>
      </c>
      <c r="G27" s="16">
        <f>(F27*100/F66)</f>
        <v>0</v>
      </c>
      <c r="H27" s="13" t="s">
        <v>53</v>
      </c>
    </row>
    <row r="28" spans="1:8" ht="30" customHeight="1">
      <c r="A28" s="91" t="s">
        <v>49</v>
      </c>
      <c r="B28" s="6"/>
      <c r="C28" s="63">
        <v>0</v>
      </c>
      <c r="D28" s="30"/>
      <c r="E28" s="31"/>
      <c r="F28" s="23">
        <f>(C28)</f>
        <v>0</v>
      </c>
      <c r="G28" s="16">
        <f>(F28*100/F66)</f>
        <v>0</v>
      </c>
      <c r="H28" s="13" t="s">
        <v>53</v>
      </c>
    </row>
    <row r="29" spans="1:8" ht="30" customHeight="1">
      <c r="A29" s="94" t="s">
        <v>45</v>
      </c>
      <c r="B29" s="63">
        <v>0</v>
      </c>
      <c r="C29" s="42"/>
      <c r="D29" s="29"/>
      <c r="E29" s="43"/>
      <c r="F29" s="44">
        <f>(B29*41.7)</f>
        <v>0</v>
      </c>
      <c r="G29" s="45">
        <f>(F29*100/F66)</f>
        <v>0</v>
      </c>
      <c r="H29" s="46" t="s">
        <v>53</v>
      </c>
    </row>
    <row r="30" spans="1:8" ht="15">
      <c r="A30" s="92" t="s">
        <v>47</v>
      </c>
      <c r="B30" s="6"/>
      <c r="C30" s="63">
        <v>0</v>
      </c>
      <c r="D30" s="30"/>
      <c r="E30" s="31"/>
      <c r="F30" s="23">
        <f>(C30)</f>
        <v>0</v>
      </c>
      <c r="G30" s="16">
        <f>(F30*100/F66)</f>
        <v>0</v>
      </c>
      <c r="H30" s="13" t="s">
        <v>53</v>
      </c>
    </row>
    <row r="31" spans="1:8" ht="15">
      <c r="A31" s="93"/>
      <c r="B31" s="7"/>
      <c r="C31" s="7"/>
      <c r="D31" s="28"/>
      <c r="E31" s="28"/>
      <c r="F31" s="17"/>
      <c r="G31" s="18"/>
      <c r="H31" s="17"/>
    </row>
    <row r="32" spans="1:8" ht="15.75" thickBot="1">
      <c r="A32" s="93"/>
      <c r="B32" s="7"/>
      <c r="C32" s="7"/>
      <c r="D32" s="28"/>
      <c r="E32" s="28"/>
      <c r="F32" s="17"/>
      <c r="G32" s="18"/>
      <c r="H32" s="17"/>
    </row>
    <row r="33" spans="1:8" s="10" customFormat="1" ht="18" thickBot="1">
      <c r="A33" s="89" t="s">
        <v>64</v>
      </c>
      <c r="B33" s="47"/>
      <c r="C33" s="47"/>
      <c r="D33" s="48"/>
      <c r="E33" s="51"/>
      <c r="F33" s="52">
        <f>SUM(F34:F42)</f>
        <v>0</v>
      </c>
      <c r="G33" s="49">
        <f>SUM(G34:G42)</f>
        <v>0</v>
      </c>
      <c r="H33" s="50" t="s">
        <v>53</v>
      </c>
    </row>
    <row r="34" spans="1:8" ht="15">
      <c r="A34" s="94" t="s">
        <v>13</v>
      </c>
      <c r="B34" s="42"/>
      <c r="C34" s="63">
        <v>0</v>
      </c>
      <c r="D34" s="29"/>
      <c r="E34" s="43"/>
      <c r="F34" s="44">
        <f>(C34)</f>
        <v>0</v>
      </c>
      <c r="G34" s="45">
        <f>(F34*100/F66)</f>
        <v>0</v>
      </c>
      <c r="H34" s="46" t="s">
        <v>53</v>
      </c>
    </row>
    <row r="35" spans="1:8" ht="15">
      <c r="A35" s="92" t="s">
        <v>7</v>
      </c>
      <c r="B35" s="6"/>
      <c r="C35" s="63">
        <v>0</v>
      </c>
      <c r="D35" s="30"/>
      <c r="E35" s="31"/>
      <c r="F35" s="23">
        <f aca="true" t="shared" si="0" ref="F35:F42">(C35)</f>
        <v>0</v>
      </c>
      <c r="G35" s="16">
        <f>(F35*100/F66)</f>
        <v>0</v>
      </c>
      <c r="H35" s="13" t="s">
        <v>53</v>
      </c>
    </row>
    <row r="36" spans="1:8" ht="15">
      <c r="A36" s="92" t="s">
        <v>8</v>
      </c>
      <c r="B36" s="6"/>
      <c r="C36" s="63">
        <v>0</v>
      </c>
      <c r="D36" s="30"/>
      <c r="E36" s="31"/>
      <c r="F36" s="23">
        <f t="shared" si="0"/>
        <v>0</v>
      </c>
      <c r="G36" s="16">
        <f>(F36*100/F66)</f>
        <v>0</v>
      </c>
      <c r="H36" s="13" t="s">
        <v>53</v>
      </c>
    </row>
    <row r="37" spans="1:8" ht="15">
      <c r="A37" s="92" t="s">
        <v>1</v>
      </c>
      <c r="B37" s="6"/>
      <c r="C37" s="63">
        <v>0</v>
      </c>
      <c r="D37" s="30"/>
      <c r="E37" s="31"/>
      <c r="F37" s="23">
        <f t="shared" si="0"/>
        <v>0</v>
      </c>
      <c r="G37" s="16">
        <f>(F37*100/F66)</f>
        <v>0</v>
      </c>
      <c r="H37" s="13" t="s">
        <v>53</v>
      </c>
    </row>
    <row r="38" spans="1:8" ht="15">
      <c r="A38" s="92" t="s">
        <v>9</v>
      </c>
      <c r="B38" s="6"/>
      <c r="C38" s="63">
        <v>0</v>
      </c>
      <c r="D38" s="30"/>
      <c r="E38" s="31"/>
      <c r="F38" s="23">
        <f t="shared" si="0"/>
        <v>0</v>
      </c>
      <c r="G38" s="16">
        <f>(F38*100/F66)</f>
        <v>0</v>
      </c>
      <c r="H38" s="13" t="s">
        <v>53</v>
      </c>
    </row>
    <row r="39" spans="1:8" ht="15">
      <c r="A39" s="92" t="s">
        <v>10</v>
      </c>
      <c r="B39" s="6"/>
      <c r="C39" s="63">
        <v>0</v>
      </c>
      <c r="D39" s="30"/>
      <c r="E39" s="31"/>
      <c r="F39" s="23">
        <f t="shared" si="0"/>
        <v>0</v>
      </c>
      <c r="G39" s="16">
        <f>(F39*100/F66)</f>
        <v>0</v>
      </c>
      <c r="H39" s="13" t="s">
        <v>53</v>
      </c>
    </row>
    <row r="40" spans="1:8" ht="15">
      <c r="A40" s="92" t="s">
        <v>11</v>
      </c>
      <c r="B40" s="6"/>
      <c r="C40" s="63">
        <v>0</v>
      </c>
      <c r="D40" s="30"/>
      <c r="E40" s="31"/>
      <c r="F40" s="23">
        <f t="shared" si="0"/>
        <v>0</v>
      </c>
      <c r="G40" s="16">
        <f>(F40*100/F66)</f>
        <v>0</v>
      </c>
      <c r="H40" s="13" t="s">
        <v>53</v>
      </c>
    </row>
    <row r="41" spans="1:8" ht="15">
      <c r="A41" s="92" t="s">
        <v>12</v>
      </c>
      <c r="B41" s="6"/>
      <c r="C41" s="63">
        <v>0</v>
      </c>
      <c r="D41" s="30"/>
      <c r="E41" s="31"/>
      <c r="F41" s="23">
        <f t="shared" si="0"/>
        <v>0</v>
      </c>
      <c r="G41" s="16">
        <f>(F41*100/F66)</f>
        <v>0</v>
      </c>
      <c r="H41" s="13" t="s">
        <v>53</v>
      </c>
    </row>
    <row r="42" spans="1:8" ht="15">
      <c r="A42" s="92" t="s">
        <v>23</v>
      </c>
      <c r="B42" s="6"/>
      <c r="C42" s="63">
        <v>0</v>
      </c>
      <c r="D42" s="30"/>
      <c r="E42" s="31"/>
      <c r="F42" s="23">
        <f t="shared" si="0"/>
        <v>0</v>
      </c>
      <c r="G42" s="16">
        <f>(F42*100/F66)</f>
        <v>0</v>
      </c>
      <c r="H42" s="13" t="s">
        <v>53</v>
      </c>
    </row>
    <row r="43" spans="1:8" ht="15">
      <c r="A43" s="93"/>
      <c r="B43" s="7"/>
      <c r="C43" s="7"/>
      <c r="D43" s="28"/>
      <c r="E43" s="28"/>
      <c r="F43" s="17"/>
      <c r="G43" s="18"/>
      <c r="H43" s="17"/>
    </row>
    <row r="44" spans="1:8" ht="15.75" thickBot="1">
      <c r="A44" s="93"/>
      <c r="B44" s="7"/>
      <c r="C44" s="7"/>
      <c r="D44" s="28"/>
      <c r="E44" s="28"/>
      <c r="F44" s="17"/>
      <c r="G44" s="18"/>
      <c r="H44" s="17"/>
    </row>
    <row r="45" spans="1:8" s="10" customFormat="1" ht="18" thickBot="1">
      <c r="A45" s="89" t="s">
        <v>56</v>
      </c>
      <c r="B45" s="47"/>
      <c r="C45" s="47"/>
      <c r="D45" s="48"/>
      <c r="E45" s="51"/>
      <c r="F45" s="52">
        <f>SUM(F47:F54)</f>
        <v>0</v>
      </c>
      <c r="G45" s="49">
        <f>SUM(G47:G54)</f>
        <v>0</v>
      </c>
      <c r="H45" s="50" t="s">
        <v>53</v>
      </c>
    </row>
    <row r="47" spans="1:8" ht="15">
      <c r="A47" s="92" t="s">
        <v>16</v>
      </c>
      <c r="B47" s="6"/>
      <c r="C47" s="63">
        <v>0</v>
      </c>
      <c r="D47" s="30"/>
      <c r="E47" s="31"/>
      <c r="F47" s="23">
        <f>C47</f>
        <v>0</v>
      </c>
      <c r="G47" s="16">
        <f>(F47*100/F66)</f>
        <v>0</v>
      </c>
      <c r="H47" s="13" t="s">
        <v>53</v>
      </c>
    </row>
    <row r="48" spans="1:8" ht="15">
      <c r="A48" s="92" t="s">
        <v>14</v>
      </c>
      <c r="B48" s="6"/>
      <c r="C48" s="63">
        <v>0</v>
      </c>
      <c r="D48" s="30"/>
      <c r="E48" s="31"/>
      <c r="F48" s="23">
        <f aca="true" t="shared" si="1" ref="F48:F54">C48</f>
        <v>0</v>
      </c>
      <c r="G48" s="16">
        <f>(F48*100/F66)</f>
        <v>0</v>
      </c>
      <c r="H48" s="13" t="s">
        <v>53</v>
      </c>
    </row>
    <row r="49" spans="1:8" ht="15">
      <c r="A49" s="92" t="s">
        <v>51</v>
      </c>
      <c r="B49" s="6"/>
      <c r="C49" s="63">
        <v>0</v>
      </c>
      <c r="D49" s="30"/>
      <c r="E49" s="31"/>
      <c r="F49" s="23">
        <f t="shared" si="1"/>
        <v>0</v>
      </c>
      <c r="G49" s="16">
        <f>(F49*100/F66)</f>
        <v>0</v>
      </c>
      <c r="H49" s="13" t="s">
        <v>53</v>
      </c>
    </row>
    <row r="50" spans="1:8" ht="15">
      <c r="A50" s="92" t="s">
        <v>27</v>
      </c>
      <c r="B50" s="6"/>
      <c r="C50" s="63">
        <v>0</v>
      </c>
      <c r="D50" s="30"/>
      <c r="E50" s="31"/>
      <c r="F50" s="23">
        <f t="shared" si="1"/>
        <v>0</v>
      </c>
      <c r="G50" s="16">
        <f>(F50*100/F66)</f>
        <v>0</v>
      </c>
      <c r="H50" s="13" t="s">
        <v>53</v>
      </c>
    </row>
    <row r="51" spans="1:8" ht="15">
      <c r="A51" s="92" t="s">
        <v>15</v>
      </c>
      <c r="B51" s="6"/>
      <c r="C51" s="63">
        <v>0</v>
      </c>
      <c r="D51" s="30"/>
      <c r="E51" s="31"/>
      <c r="F51" s="23">
        <f t="shared" si="1"/>
        <v>0</v>
      </c>
      <c r="G51" s="16">
        <f>(F51*100/F66)</f>
        <v>0</v>
      </c>
      <c r="H51" s="13" t="s">
        <v>53</v>
      </c>
    </row>
    <row r="52" spans="1:8" ht="15">
      <c r="A52" s="92" t="s">
        <v>48</v>
      </c>
      <c r="B52" s="6"/>
      <c r="C52" s="63">
        <v>0</v>
      </c>
      <c r="D52" s="30"/>
      <c r="E52" s="31"/>
      <c r="F52" s="23">
        <f t="shared" si="1"/>
        <v>0</v>
      </c>
      <c r="G52" s="16">
        <f>(F52*100/F66)</f>
        <v>0</v>
      </c>
      <c r="H52" s="13" t="s">
        <v>57</v>
      </c>
    </row>
    <row r="53" spans="1:8" ht="15">
      <c r="A53" s="92" t="s">
        <v>24</v>
      </c>
      <c r="B53" s="6"/>
      <c r="C53" s="63">
        <v>0</v>
      </c>
      <c r="D53" s="30"/>
      <c r="E53" s="31"/>
      <c r="F53" s="23">
        <f t="shared" si="1"/>
        <v>0</v>
      </c>
      <c r="G53" s="16">
        <f>(F53*100/F66)</f>
        <v>0</v>
      </c>
      <c r="H53" s="13" t="s">
        <v>57</v>
      </c>
    </row>
    <row r="54" spans="1:8" ht="15">
      <c r="A54" s="112" t="s">
        <v>25</v>
      </c>
      <c r="B54" s="6"/>
      <c r="C54" s="63">
        <v>0</v>
      </c>
      <c r="D54" s="30"/>
      <c r="E54" s="31"/>
      <c r="F54" s="23">
        <f t="shared" si="1"/>
        <v>0</v>
      </c>
      <c r="G54" s="16">
        <f>(F54*100/F66)</f>
        <v>0</v>
      </c>
      <c r="H54" s="13" t="s">
        <v>53</v>
      </c>
    </row>
    <row r="55" spans="1:8" ht="15">
      <c r="A55" s="93"/>
      <c r="B55" s="7"/>
      <c r="C55" s="7"/>
      <c r="D55" s="28"/>
      <c r="E55" s="28"/>
      <c r="F55" s="17"/>
      <c r="G55" s="18"/>
      <c r="H55" s="17"/>
    </row>
    <row r="56" spans="1:8" ht="15.75" thickBot="1">
      <c r="A56" s="93"/>
      <c r="B56" s="7"/>
      <c r="C56" s="7"/>
      <c r="D56" s="28"/>
      <c r="E56" s="28"/>
      <c r="F56" s="17"/>
      <c r="G56" s="18"/>
      <c r="H56" s="17"/>
    </row>
    <row r="57" spans="1:8" s="10" customFormat="1" ht="18" thickBot="1">
      <c r="A57" s="89" t="s">
        <v>55</v>
      </c>
      <c r="B57" s="47"/>
      <c r="C57" s="47"/>
      <c r="D57" s="48"/>
      <c r="E57" s="51"/>
      <c r="F57" s="53">
        <f>SUM(F58:F64)</f>
        <v>110.10000000000001</v>
      </c>
      <c r="G57" s="49">
        <f>SUM(G58:G64)</f>
        <v>99.99999999999999</v>
      </c>
      <c r="H57" s="50" t="s">
        <v>53</v>
      </c>
    </row>
    <row r="58" spans="1:8" ht="15">
      <c r="A58" s="94" t="s">
        <v>2</v>
      </c>
      <c r="B58" s="42"/>
      <c r="C58" s="63">
        <v>0</v>
      </c>
      <c r="D58" s="29"/>
      <c r="E58" s="43"/>
      <c r="F58" s="44">
        <f>C58</f>
        <v>0</v>
      </c>
      <c r="G58" s="45">
        <f>(F58*100/F66)</f>
        <v>0</v>
      </c>
      <c r="H58" s="46" t="s">
        <v>53</v>
      </c>
    </row>
    <row r="59" spans="1:8" ht="15">
      <c r="A59" s="92" t="s">
        <v>52</v>
      </c>
      <c r="B59" s="6"/>
      <c r="C59" s="63">
        <v>0</v>
      </c>
      <c r="D59" s="30"/>
      <c r="E59" s="31"/>
      <c r="F59" s="23">
        <f>C59</f>
        <v>0</v>
      </c>
      <c r="G59" s="16">
        <f>(F59*100/F66)</f>
        <v>0</v>
      </c>
      <c r="H59" s="13" t="s">
        <v>53</v>
      </c>
    </row>
    <row r="60" spans="1:8" ht="30">
      <c r="A60" s="91" t="s">
        <v>66</v>
      </c>
      <c r="B60" s="58">
        <v>3</v>
      </c>
      <c r="C60" s="6"/>
      <c r="D60" s="30"/>
      <c r="E60" s="31"/>
      <c r="F60" s="23">
        <f>(B60*36.7)</f>
        <v>110.10000000000001</v>
      </c>
      <c r="G60" s="16">
        <f>(F60*100/F66)</f>
        <v>99.99999999999999</v>
      </c>
      <c r="H60" s="13" t="s">
        <v>53</v>
      </c>
    </row>
    <row r="61" spans="1:8" ht="15">
      <c r="A61" s="92" t="s">
        <v>59</v>
      </c>
      <c r="B61" s="6"/>
      <c r="C61" s="63">
        <v>0</v>
      </c>
      <c r="D61" s="30"/>
      <c r="E61" s="31"/>
      <c r="F61" s="23">
        <f>C61</f>
        <v>0</v>
      </c>
      <c r="G61" s="16">
        <f>(F61*100/F66)</f>
        <v>0</v>
      </c>
      <c r="H61" s="13" t="s">
        <v>53</v>
      </c>
    </row>
    <row r="62" spans="1:8" ht="15">
      <c r="A62" s="92" t="s">
        <v>17</v>
      </c>
      <c r="B62" s="6"/>
      <c r="C62" s="63">
        <v>0</v>
      </c>
      <c r="D62" s="30"/>
      <c r="E62" s="31"/>
      <c r="F62" s="23">
        <f>C62</f>
        <v>0</v>
      </c>
      <c r="G62" s="16">
        <f>(F62*100/F66)</f>
        <v>0</v>
      </c>
      <c r="H62" s="13" t="s">
        <v>53</v>
      </c>
    </row>
    <row r="63" spans="1:8" ht="15">
      <c r="A63" s="92" t="s">
        <v>18</v>
      </c>
      <c r="B63" s="6"/>
      <c r="C63" s="63">
        <v>0</v>
      </c>
      <c r="D63" s="30"/>
      <c r="E63" s="31"/>
      <c r="F63" s="23">
        <f>C63</f>
        <v>0</v>
      </c>
      <c r="G63" s="16">
        <f>(F63*100/F66)</f>
        <v>0</v>
      </c>
      <c r="H63" s="13" t="s">
        <v>53</v>
      </c>
    </row>
    <row r="64" spans="1:8" ht="15">
      <c r="A64" s="92" t="s">
        <v>19</v>
      </c>
      <c r="B64" s="6"/>
      <c r="C64" s="63">
        <v>0</v>
      </c>
      <c r="D64" s="30"/>
      <c r="E64" s="31"/>
      <c r="F64" s="23">
        <f>C64</f>
        <v>0</v>
      </c>
      <c r="G64" s="16">
        <f>(F64*100/F66)</f>
        <v>0</v>
      </c>
      <c r="H64" s="13" t="s">
        <v>53</v>
      </c>
    </row>
    <row r="65" spans="1:8" ht="15.75" thickBot="1">
      <c r="A65" s="95"/>
      <c r="B65" s="32"/>
      <c r="C65" s="32"/>
      <c r="D65" s="33"/>
      <c r="E65" s="34"/>
      <c r="F65" s="35"/>
      <c r="G65" s="36"/>
      <c r="H65" s="35"/>
    </row>
    <row r="66" spans="1:8" ht="25.5" thickBot="1" thickTop="1">
      <c r="A66" s="96" t="s">
        <v>63</v>
      </c>
      <c r="B66" s="37"/>
      <c r="C66" s="37"/>
      <c r="D66" s="38"/>
      <c r="E66" s="41"/>
      <c r="F66" s="57">
        <f>SUM(F15,F33,F45,F57)</f>
        <v>110.10000000000001</v>
      </c>
      <c r="G66" s="39">
        <f>SUM(G15,G33,G45,G57)</f>
        <v>99.99999999999999</v>
      </c>
      <c r="H66" s="40" t="s">
        <v>53</v>
      </c>
    </row>
    <row r="67" spans="1:8" ht="24.75" thickTop="1">
      <c r="A67" s="21"/>
      <c r="B67" s="8"/>
      <c r="C67" s="8"/>
      <c r="D67" s="8"/>
      <c r="E67" s="7"/>
      <c r="F67" s="22"/>
      <c r="G67" s="22"/>
      <c r="H67" s="22"/>
    </row>
    <row r="68" spans="1:8" s="75" customFormat="1" ht="72" customHeight="1">
      <c r="A68" s="107"/>
      <c r="B68" s="108"/>
      <c r="C68" s="108"/>
      <c r="D68" s="108"/>
      <c r="E68" s="109"/>
      <c r="F68" s="110"/>
      <c r="G68" s="110"/>
      <c r="H68" s="110"/>
    </row>
    <row r="69" spans="1:8" ht="57" customHeight="1">
      <c r="A69" s="118" t="s">
        <v>44</v>
      </c>
      <c r="B69" s="119"/>
      <c r="C69" s="119"/>
      <c r="D69" s="119"/>
      <c r="E69" s="119"/>
      <c r="F69" s="119"/>
      <c r="G69" s="22"/>
      <c r="H69" s="22"/>
    </row>
    <row r="70" spans="1:4" ht="15">
      <c r="A70" s="1"/>
      <c r="B70" s="9"/>
      <c r="C70" s="9"/>
      <c r="D70" s="9"/>
    </row>
    <row r="71" spans="1:3" ht="79.5">
      <c r="A71" s="19"/>
      <c r="B71" s="76" t="s">
        <v>50</v>
      </c>
      <c r="C71" s="74"/>
    </row>
    <row r="72" spans="1:5" ht="15">
      <c r="A72" s="102" t="s">
        <v>42</v>
      </c>
      <c r="B72" s="64"/>
      <c r="C72" s="15">
        <f>(B72*36.7)</f>
        <v>0</v>
      </c>
      <c r="D72" s="28"/>
      <c r="E72" s="28"/>
    </row>
    <row r="73" spans="1:5" ht="30">
      <c r="A73" s="103" t="s">
        <v>43</v>
      </c>
      <c r="B73" s="64"/>
      <c r="C73" s="15">
        <f>(B73*36.7)</f>
        <v>0</v>
      </c>
      <c r="D73" s="28"/>
      <c r="E73" s="28"/>
    </row>
    <row r="74" spans="1:8" s="106" customFormat="1" ht="30.75" customHeight="1" thickBot="1">
      <c r="A74" s="104" t="s">
        <v>28</v>
      </c>
      <c r="B74" s="113"/>
      <c r="C74" s="114">
        <f>(B74*36.7)</f>
        <v>0</v>
      </c>
      <c r="D74" s="115"/>
      <c r="E74" s="115"/>
      <c r="F74" s="116"/>
      <c r="G74" s="116"/>
      <c r="H74" s="116"/>
    </row>
    <row r="75" spans="1:5" ht="15.75" thickBot="1">
      <c r="A75" s="105" t="s">
        <v>63</v>
      </c>
      <c r="B75" s="11"/>
      <c r="C75" s="61">
        <f>SUM(C72:C74)</f>
        <v>0</v>
      </c>
      <c r="D75" s="7"/>
      <c r="E75" s="7"/>
    </row>
    <row r="76" ht="12.75">
      <c r="A76" s="20"/>
    </row>
    <row r="77" ht="12.75">
      <c r="A77" s="20"/>
    </row>
    <row r="80" ht="15">
      <c r="A80" s="59"/>
    </row>
  </sheetData>
  <sheetProtection password="C4BF" sheet="1" objects="1" scenarios="1"/>
  <mergeCells count="6">
    <mergeCell ref="A69:F69"/>
    <mergeCell ref="G4:H5"/>
    <mergeCell ref="F6:F8"/>
    <mergeCell ref="G6:H8"/>
    <mergeCell ref="F4:F5"/>
    <mergeCell ref="G13:H13"/>
  </mergeCells>
  <printOptions/>
  <pageMargins left="0.25" right="0.25" top="0.75" bottom="0.75" header="0.3" footer="0.3"/>
  <pageSetup fitToHeight="0" fitToWidth="1" horizontalDpi="600" verticalDpi="600" orientation="portrait" paperSize="9" scale="6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Kaufmann</dc:creator>
  <cp:keywords/>
  <dc:description/>
  <cp:lastModifiedBy>Christian Kaufmann</cp:lastModifiedBy>
  <cp:lastPrinted>2013-09-02T11:33:09Z</cp:lastPrinted>
  <dcterms:created xsi:type="dcterms:W3CDTF">2013-05-13T10:20:43Z</dcterms:created>
  <dcterms:modified xsi:type="dcterms:W3CDTF">2014-11-06T06:48:21Z</dcterms:modified>
  <cp:category/>
  <cp:version/>
  <cp:contentType/>
  <cp:contentStatus/>
</cp:coreProperties>
</file>